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Z:\POSTĘPOWANIA - ROK 2024\TECHNICZNY\OGÓLNOBUDOWLANE\REMONT LOKALI MIESZKALNYCH\UMOWA RAMOWA - REMONTY\[53-2024-AB]\"/>
    </mc:Choice>
  </mc:AlternateContent>
  <xr:revisionPtr revIDLastSave="0" documentId="13_ncr:1_{87CD4DB7-D8A2-4C0E-BD35-904A6FD750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 ofertowy" sheetId="3" r:id="rId1"/>
    <sheet name="Oferta" sheetId="1" r:id="rId2"/>
    <sheet name="Tabela_elementów_scalonych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4" i="1" l="1"/>
  <c r="H4" i="1"/>
  <c r="H62" i="1"/>
  <c r="H61" i="1"/>
  <c r="H60" i="1"/>
  <c r="H59" i="1"/>
  <c r="H58" i="1"/>
  <c r="H57" i="1"/>
  <c r="H56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1" i="1"/>
  <c r="H30" i="1"/>
  <c r="H29" i="1"/>
  <c r="H28" i="1"/>
  <c r="H27" i="1"/>
  <c r="H26" i="1"/>
  <c r="H25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63" i="1" l="1"/>
  <c r="C6" i="2" s="1"/>
  <c r="C5" i="2"/>
  <c r="H32" i="1"/>
  <c r="C4" i="2" s="1"/>
  <c r="H23" i="1"/>
  <c r="H64" i="1" s="1"/>
  <c r="C7" i="2" s="1"/>
  <c r="C3" i="2" l="1"/>
  <c r="D7" i="2"/>
  <c r="E7" i="2" s="1"/>
</calcChain>
</file>

<file path=xl/sharedStrings.xml><?xml version="1.0" encoding="utf-8"?>
<sst xmlns="http://schemas.openxmlformats.org/spreadsheetml/2006/main" count="345" uniqueCount="207">
  <si>
    <t>Lp.</t>
  </si>
  <si>
    <t>Podstawa</t>
  </si>
  <si>
    <t>Nr spec. technicz.</t>
  </si>
  <si>
    <t>Opis robót</t>
  </si>
  <si>
    <t>Jednostka</t>
  </si>
  <si>
    <t>Obmiar</t>
  </si>
  <si>
    <t>Cena jedn.</t>
  </si>
  <si>
    <t>Wartość</t>
  </si>
  <si>
    <t>1</t>
  </si>
  <si>
    <t>2</t>
  </si>
  <si>
    <t>3</t>
  </si>
  <si>
    <t>4</t>
  </si>
  <si>
    <t>5</t>
  </si>
  <si>
    <t>6</t>
  </si>
  <si>
    <t>7</t>
  </si>
  <si>
    <t>8</t>
  </si>
  <si>
    <t>Roboty rozbiórkowe</t>
  </si>
  <si>
    <t>KNR-W 4-01 0353-04</t>
  </si>
  <si>
    <t/>
  </si>
  <si>
    <t>Wykucie z muru ościeżnic drewnianych o powierzchni do 2 m2 - demontaż drzwi zewnętrznych z ościeżnicami</t>
  </si>
  <si>
    <t>szt.</t>
  </si>
  <si>
    <t>Wykucie z muru ościeżnic drewnianych o powierzchni do 2 m2 - demontaż drzwi wewnętrzne z ościeżnicami</t>
  </si>
  <si>
    <t>KNR-W 2-02 1030-02_x000D_
analogia</t>
  </si>
  <si>
    <t>Szafki kuchenne stojące jednodrzwiowe - demontaż zabudowy meblowej z łazienki i korytarza</t>
  </si>
  <si>
    <t>m2</t>
  </si>
  <si>
    <t>KNR-W 4-01 0353-05</t>
  </si>
  <si>
    <t>Wykucie z muru ościeżnic drewnianych o powierzchni ponad 2 m2 - Demontaż stolarki okiennej drewnianej</t>
  </si>
  <si>
    <t>KNR-W 4-01 0353-12</t>
  </si>
  <si>
    <t>Wykucie z muru podokienników - parapet wewnętrzny szerokości 25 cm</t>
  </si>
  <si>
    <t>m</t>
  </si>
  <si>
    <t>KNR-W 4-01 0353-11</t>
  </si>
  <si>
    <t>Wykucie z muru podokienników drewnianych, stalowych - parapet zewnętrzny z blachy ocynkowanej szerokość 34 cm</t>
  </si>
  <si>
    <t>KNR-W 4-01 0440-06_x000D_
analogia</t>
  </si>
  <si>
    <t>Rozebranie kasetonów styropianowych z sufitu</t>
  </si>
  <si>
    <t>KNR-W 4-01 0817-05_x000D_
analogia</t>
  </si>
  <si>
    <t>Usunięcie ozdobnych listew na styku ściany z sufitem</t>
  </si>
  <si>
    <t>9</t>
  </si>
  <si>
    <t>KNR-W 4-01 0821-08</t>
  </si>
  <si>
    <t>Rozebranie okładziny ściennej z płytek</t>
  </si>
  <si>
    <t>10</t>
  </si>
  <si>
    <t>KNR-W 4-01 0713-02</t>
  </si>
  <si>
    <t>Usunięcie starych powłok malarskich na sufitach</t>
  </si>
  <si>
    <t>11</t>
  </si>
  <si>
    <t>KNR-W 4-01 0713-01</t>
  </si>
  <si>
    <t>Usunięcie starych powłok malarskich na ścianach</t>
  </si>
  <si>
    <t>12</t>
  </si>
  <si>
    <t>KNR-W 4-01 0701-11</t>
  </si>
  <si>
    <t>Odbicie tynków wewnętrznych z zaprawy cementowo-wapiennej na stropach płaskich, belkach, biegach i spocznikach schodów. o powierzchni odbicia ponad 5 m2 - usunięcie luźnych powłok tynkarskich na sufitach</t>
  </si>
  <si>
    <t>13</t>
  </si>
  <si>
    <t>KNR-W 4-01 0701-05</t>
  </si>
  <si>
    <t>Odbicie tynków wewnętrznych z zaprawy cementowo-wapiennej na ścianach, filarach, pilastrach o powierzchni odbicia ponad 5 m2 - usunięcie luźnych powłok tynkarskich na ścianach (50% całości, w łazience całość)</t>
  </si>
  <si>
    <t>14</t>
  </si>
  <si>
    <t>KNR-W 4-01 0812-05 uwaga p.tab.</t>
  </si>
  <si>
    <t>Rozebranie posadzek z płytek na zaprawie i kleju bez odzysku płytek- łazienka i kuchnia</t>
  </si>
  <si>
    <t>15</t>
  </si>
  <si>
    <t>KNR 4-01 0816-06</t>
  </si>
  <si>
    <t>Rozebranie posadzek z deszczułek z oderwaniem listew lub cokołów - przedpokój i pokój</t>
  </si>
  <si>
    <t>16</t>
  </si>
  <si>
    <t>KNR W-01 0101-03_x000D_
analogia</t>
  </si>
  <si>
    <t>Frezowanie starych podłoży betonowych - zerwanie kleju bitumicznego (subitu) po parkiecie</t>
  </si>
  <si>
    <t>17</t>
  </si>
  <si>
    <t>ZKNR C-2 0517-06</t>
  </si>
  <si>
    <t>Czyszczenie płytek - zmycie gresu na balkonie</t>
  </si>
  <si>
    <t>18</t>
  </si>
  <si>
    <t>KNR 4-04 0105-01</t>
  </si>
  <si>
    <t>Rozebranie ścianek pełnych z cegły o grubości 1/4 cegły na zaprawie cementowo-wapiennej</t>
  </si>
  <si>
    <t>19</t>
  </si>
  <si>
    <t>Wywóz i utylizacja z kosztami składowania na legalnym składowisku odpadów z rozbiórek i demontaży</t>
  </si>
  <si>
    <t>m3</t>
  </si>
  <si>
    <t>RAZEM 1 Roboty rozbiórkowe</t>
  </si>
  <si>
    <t>Montaż stolarki okiennej i drzwiowej</t>
  </si>
  <si>
    <t>20</t>
  </si>
  <si>
    <t>KNR-W 2-02 1027-02</t>
  </si>
  <si>
    <t>Drzwi zewnętrzne płycinowe pełne jednoskrzydłowe bez naświetli o powierzchni ponad 1.5 m2 z izolacją termiczną_x000D_
drzwi zewnętrzne klasa antywłamaniowa RC3 z wizjerem, otwierane do środka</t>
  </si>
  <si>
    <t>21</t>
  </si>
  <si>
    <t>KNR 0-19 1023-10_x000D_
analogia</t>
  </si>
  <si>
    <t>Montaż okien rozwieranych i uchylno-rozwieranych trzyszybowych z PCV z obróbką obsadzenia o pow. do 2.5 m2 z nawiewnikami okno o współczynniku przenikania ciepła zgodnym z obowiązującymi przepisami - pokój: okno 1,7x1,54 polączone z drzwiami balkonowymi 0,88x2,5. Zachowany obecny podział</t>
  </si>
  <si>
    <t>22</t>
  </si>
  <si>
    <t>KNR-W 2-02 1218-04</t>
  </si>
  <si>
    <t>Podokienniki, półki nadgrzejnikowe - parapet wewnętrzny z MDF dł. 1,64m</t>
  </si>
  <si>
    <t>23</t>
  </si>
  <si>
    <t>KNR 19-01 0538-07</t>
  </si>
  <si>
    <t>Wykonanie i montaż podokienników o szer. 25-50 cm z blachy cynkowej szerokości 35cm</t>
  </si>
  <si>
    <t>24</t>
  </si>
  <si>
    <t>KNR-W 2-02 1022-01</t>
  </si>
  <si>
    <t>Skrzydła drzwiowe płytowe wewnętrzne pełne jednoskrzydłowe fabrycznie wykończone - 2x drzwi pokojowe 80 cm i jedne łazienkowe 70 cm</t>
  </si>
  <si>
    <t>25</t>
  </si>
  <si>
    <t>KNR 13-12 0902-07</t>
  </si>
  <si>
    <t>Ościeżnice regulowane drzwi wewnętrznych</t>
  </si>
  <si>
    <t>26</t>
  </si>
  <si>
    <t>KNR AT-23 0218-01</t>
  </si>
  <si>
    <t>Listwy aluminiowe w progach drzwiowych</t>
  </si>
  <si>
    <t>RAZEM 2 Montaż stolarki okiennej i drzwiowej</t>
  </si>
  <si>
    <t>Ściany i sufity</t>
  </si>
  <si>
    <t>27</t>
  </si>
  <si>
    <t>KNR AT-52 0303-01 0303-05</t>
  </si>
  <si>
    <t>Sufit podwieszany z płyt gipsowo-kartonowych na konstrukcji jednopoziomowej z pokryciem 1x 12,5 mm z warstwą izolacji gr. 5cm</t>
  </si>
  <si>
    <t>28</t>
  </si>
  <si>
    <t>Sufit podwieszany z płyt gipsowo-kartonowych na konstrukcji jednopoziomowej z pokryciem 1x 12,5 mm z warstwą izolacji gr. 5cm - płyta wodoodporna</t>
  </si>
  <si>
    <t>29</t>
  </si>
  <si>
    <t>KNR-W 2-02 2003-05_x000D_
analogia</t>
  </si>
  <si>
    <t>Ścianki działowe GR z płyt gipsowo-kartonowych na rusztach metalowych pojedynczych z pokryciem obustronnym dwuwarstwowo 75-02 - Ścianki działowe na stelażu stalowym grubości 7,5 cm z połyty g-k wodoodpornej wzmocnionej jednostronnie płytą OSB grubości 18mm z wygłuszeniem wełną</t>
  </si>
  <si>
    <t>30</t>
  </si>
  <si>
    <t>KNR-W 2-02 2004-02_x000D_
analogia</t>
  </si>
  <si>
    <t>Obudowa słupów płytami gipsowo-kartonowymi na rusztach metalowych pojedynczych jednowarstwowo 75-01 - obudowa podejść wod-kan i pionów płytą g-k wodoodporną na stelażu</t>
  </si>
  <si>
    <t>31</t>
  </si>
  <si>
    <t>NNRNKB 202 1134-01</t>
  </si>
  <si>
    <t>(z.VII) Gruntowanie podłoży - powierzchnie poziome</t>
  </si>
  <si>
    <t>32</t>
  </si>
  <si>
    <t>KNR-W 2-02 2011-04</t>
  </si>
  <si>
    <t>Tynki (gładzie) jednowarstwowe wewnętrzne grubości 3 mm z gipsu szpachlowego wykonywane ręcznie na stropach na podłożu z tynku - szpachlowanie sufitów z wklejeniem fizeliny na złączach płyt g-k</t>
  </si>
  <si>
    <t>33</t>
  </si>
  <si>
    <t>KNR-W 2-02 1510-03</t>
  </si>
  <si>
    <t>Dwukrotne malowanie farbami emulsyjnymi powierzchni wewnętrznych - podłoży gipsowych z gruntowaniem - sufit</t>
  </si>
  <si>
    <t>34</t>
  </si>
  <si>
    <t>KNR-W 4-01 0304-02</t>
  </si>
  <si>
    <t>Uzupełnienie ścian lub zamurowanie otworów w ścianach na zaprawie cementowo-wapiennej bloczkami z betonu komórkowego gr. 6 cm - zamurowanie otworu po doświetlaczu</t>
  </si>
  <si>
    <t>35</t>
  </si>
  <si>
    <t>NNRNKB 202 1134-02</t>
  </si>
  <si>
    <t>(z.VII) Gruntowanie podłoży preparatami - powierzchnie pionowe</t>
  </si>
  <si>
    <t>36</t>
  </si>
  <si>
    <t>KNR-W 2-02 0802-02</t>
  </si>
  <si>
    <t>Tynki wewnętrzne zwykłe kat. III wykonywane ręcznie z transportem mechanicznym na ścianach i słupach</t>
  </si>
  <si>
    <t>37</t>
  </si>
  <si>
    <t>KNR-W 2-02 2003-07_x000D_
analogia</t>
  </si>
  <si>
    <t>Ścianki działowe GR z płyt gipsowo-kartonowych na rusztach metalowych pojedynczych z pokryciem jednostronnym jednowarstwowo 50-01_x000D_
Przedścianka maskująca instalacje wod-kan w łazience z płyt wodoodpornych na stelażu stalowym5</t>
  </si>
  <si>
    <t>38</t>
  </si>
  <si>
    <t>39</t>
  </si>
  <si>
    <t>KNR-W 2-02 0808-05</t>
  </si>
  <si>
    <t>Tynki wewnętrzne zwykłe kat. III i IV wykonywane ręcznie na ościeżach otworów o pow. ponad 3 m2 o szerokości 15 cm</t>
  </si>
  <si>
    <t>40</t>
  </si>
  <si>
    <t>KNR-W 2-02 2011-02</t>
  </si>
  <si>
    <t>Tynki (gładzie) jednowarstwowe wewnętrzne grubości 3 mm z gipsu szpachlowego wykonywane ręcznie na ścianach na podłożu z tynku - dwuwarstwowe_x000D_
Krotność = 2</t>
  </si>
  <si>
    <t>41</t>
  </si>
  <si>
    <t>Dwukrotne malowanie farbami emulsyjnymi powierzchni wewnętrznych - podłoży gipsowych z gruntowaniem - na biało</t>
  </si>
  <si>
    <t>42</t>
  </si>
  <si>
    <t>KNR-W 2-02 0840-06</t>
  </si>
  <si>
    <t>Licowanie ścian płytkami z kamieni sztucznych o wymiarach 30x30 cm na zaprawie klejowej  i przygotowaniem podłoża - fartuch z glazury</t>
  </si>
  <si>
    <t>43</t>
  </si>
  <si>
    <t>KNR K-04 0602-02</t>
  </si>
  <si>
    <t>Wykonanie izolacji pionowej z folii w płynie_x000D_
Krotność = 2</t>
  </si>
  <si>
    <t>44</t>
  </si>
  <si>
    <t>KNR K-04 0602-01</t>
  </si>
  <si>
    <t>Wykonanie izolacji poziomej z folii w płynie_x000D_
Krotność = 2</t>
  </si>
  <si>
    <t>45</t>
  </si>
  <si>
    <t>KNR K-04 0602-04</t>
  </si>
  <si>
    <t>Wykonanie izolacji z folii w płynie - wklejenie taśmy uszczelniającej pionowej i poziomej</t>
  </si>
  <si>
    <t>46</t>
  </si>
  <si>
    <t>Licowanie ścian płytkami z kamieni sztucznych na zaprawie klejowej i przygotowaniem podłoża</t>
  </si>
  <si>
    <t>RAZEM 3 Ściany i sufity</t>
  </si>
  <si>
    <t>Podłogi</t>
  </si>
  <si>
    <t>47</t>
  </si>
  <si>
    <t>ZKNR C-2 0605-02_x000D_
analogia</t>
  </si>
  <si>
    <t>Wykonywanie posadzek samopoziomujących i rozlewnych na przygotowanym podłożu o gr. 2-5 mm - wylewka gr. 5mm</t>
  </si>
  <si>
    <t>48</t>
  </si>
  <si>
    <t>KNR-W 2-02 0606-01_x000D_
analogia</t>
  </si>
  <si>
    <t>Izolacje przeciwwilgociowe i przeciwwodne z folii polietylenowej - poziome podposadzkowe - folia polietylenowa  pod panele</t>
  </si>
  <si>
    <t>49</t>
  </si>
  <si>
    <t>KNR-W 4-01 0819-03</t>
  </si>
  <si>
    <t>Podkłady pod panele podłogowe</t>
  </si>
  <si>
    <t>50</t>
  </si>
  <si>
    <t>NNRNKB 202 1136-01</t>
  </si>
  <si>
    <t>(z.VIII) Posadzki z paneli podłogowych wraz z listwami przypodłogowymi - panele podłogowe AC4</t>
  </si>
  <si>
    <t>51</t>
  </si>
  <si>
    <t>KNR 9-13 0302-01</t>
  </si>
  <si>
    <t>Wykonanie podkładu pod posadzki - gruntowanie powierzchni emulsją</t>
  </si>
  <si>
    <t>52</t>
  </si>
  <si>
    <t>KNR 2-02 1118-09</t>
  </si>
  <si>
    <t>Posadzki płytkowe z kamieni sztucznych; płytki 30x30 cm układane na klej metodą kombinowaną</t>
  </si>
  <si>
    <t>53</t>
  </si>
  <si>
    <t>KNR 2-02 1120-06</t>
  </si>
  <si>
    <t>Cokoliki płytkowe z kamieni sztucznych z płytek 30x30 cm - cokolik 10 cm układane na klej z przecinaniem płytek metodą kombinowaną</t>
  </si>
  <si>
    <t>RAZEM 4 Podłogi</t>
  </si>
  <si>
    <t>RAZEM kosztorys</t>
  </si>
  <si>
    <t>Nazwa elementu</t>
  </si>
  <si>
    <t>Wartość netto</t>
  </si>
  <si>
    <t>Wartość VAT</t>
  </si>
  <si>
    <t>Wartość brutto</t>
  </si>
  <si>
    <t>Ilość jedn. techn-ek.</t>
  </si>
  <si>
    <t>Jedn. techniczno-ekonom.</t>
  </si>
  <si>
    <t>Cena jedn. techn-ekonom.</t>
  </si>
  <si>
    <t>KOSZTORYS OFERTOWY</t>
  </si>
  <si>
    <r>
      <rPr>
        <sz val="10"/>
        <color rgb="FF000000"/>
        <rFont val="Arial"/>
        <family val="2"/>
        <charset val="238"/>
      </rPr>
      <t>NAZWA INWESTYCJI:</t>
    </r>
  </si>
  <si>
    <t>Remont lokalu mieszkalnego branża budowlana</t>
  </si>
  <si>
    <r>
      <rPr>
        <sz val="10"/>
        <color rgb="FF000000"/>
        <rFont val="Arial"/>
        <family val="2"/>
        <charset val="238"/>
      </rPr>
      <t>ADRES INWESTYCJI:</t>
    </r>
  </si>
  <si>
    <r>
      <rPr>
        <sz val="10"/>
        <color rgb="FF000000"/>
        <rFont val="Arial"/>
        <family val="2"/>
        <charset val="238"/>
      </rPr>
      <t>NAZWA INWESTORA:</t>
    </r>
  </si>
  <si>
    <r>
      <rPr>
        <sz val="10"/>
        <color rgb="FF000000"/>
        <rFont val="Arial"/>
        <family val="2"/>
        <charset val="238"/>
      </rPr>
      <t>Gdańskie Nieruchomości Samorządowy Zakład Budżetowy</t>
    </r>
  </si>
  <si>
    <r>
      <rPr>
        <sz val="10"/>
        <color rgb="FF000000"/>
        <rFont val="Arial"/>
        <family val="2"/>
        <charset val="238"/>
      </rPr>
      <t>ADRES INWESTORA:</t>
    </r>
  </si>
  <si>
    <r>
      <rPr>
        <sz val="10"/>
        <color rgb="FF000000"/>
        <rFont val="Arial"/>
        <family val="2"/>
        <charset val="238"/>
      </rPr>
      <t>ul. Partyzantów 74, 80-254</t>
    </r>
  </si>
  <si>
    <t>SPORZĄDZIŁ KALKULACJE</t>
  </si>
  <si>
    <t>SPRAWDZIŁ PRZEDMIAR:</t>
  </si>
  <si>
    <t>Inspektor nadzoru inwestorskiego</t>
  </si>
  <si>
    <r>
      <rPr>
        <sz val="10"/>
        <color rgb="FF000000"/>
        <rFont val="Arial"/>
        <family val="2"/>
        <charset val="238"/>
      </rPr>
      <t>DATA OPRACOWANIA:</t>
    </r>
  </si>
  <si>
    <t>Stawka roboczogodziny:</t>
  </si>
  <si>
    <t>NARZUTY:</t>
  </si>
  <si>
    <t>Koszty pośrednie [Kp]</t>
  </si>
  <si>
    <t>Zysk [Z]</t>
  </si>
  <si>
    <t>VAT[V]</t>
  </si>
  <si>
    <r>
      <rPr>
        <sz val="10"/>
        <color rgb="FF000000"/>
        <rFont val="Arial"/>
        <family val="2"/>
        <charset val="238"/>
      </rPr>
      <t>WARTOŚĆ KOSZTORYSOWA ROBÓT BEZ PODATKU VAT:</t>
    </r>
  </si>
  <si>
    <r>
      <rPr>
        <sz val="10"/>
        <color rgb="FF000000"/>
        <rFont val="Arial"/>
        <family val="2"/>
        <charset val="238"/>
      </rPr>
      <t>PODATEK VAT:</t>
    </r>
  </si>
  <si>
    <r>
      <rPr>
        <sz val="10"/>
        <color rgb="FF000000"/>
        <rFont val="Arial"/>
        <family val="2"/>
        <charset val="238"/>
      </rPr>
      <t>OGÓŁEM WARTOŚĆ KOSZTORYSOWA ROBÓT:</t>
    </r>
  </si>
  <si>
    <r>
      <rPr>
        <sz val="10"/>
        <color rgb="FF000000"/>
        <rFont val="Arial"/>
        <family val="2"/>
        <charset val="238"/>
      </rPr>
      <t>SŁOWNIE:</t>
    </r>
  </si>
  <si>
    <t>WYKONAWCA:</t>
  </si>
  <si>
    <t>INWESTOR:</t>
  </si>
  <si>
    <t>Data opracowania</t>
  </si>
  <si>
    <t>Data zatwierdzenia</t>
  </si>
  <si>
    <t xml:space="preserve">ul. De Gauella 1A m 10 Gdańsk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</si>
</sst>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"/>
    <numFmt numFmtId="165" formatCode="#\ ###\ ###\ ##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  <charset val="238"/>
    </font>
    <font>
      <b/>
      <sz val="11"/>
      <name val="Century Gothic"/>
      <family val="2"/>
      <charset val="238"/>
    </font>
    <font>
      <sz val="11"/>
      <name val="Century Gothic"/>
      <family val="2"/>
      <charset val="238"/>
    </font>
    <font>
      <b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 justifyLastLine="1"/>
    </xf>
    <xf numFmtId="164" fontId="2" fillId="3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2" fillId="4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 applyProtection="1">
      <alignment vertical="center" wrapText="1"/>
      <protection locked="0"/>
    </xf>
    <xf numFmtId="0" fontId="0" fillId="0" borderId="2" xfId="0" applyBorder="1"/>
    <xf numFmtId="0" fontId="0" fillId="0" borderId="5" xfId="0" applyBorder="1"/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0" fontId="0" fillId="5" borderId="6" xfId="0" applyFill="1" applyBorder="1" applyProtection="1">
      <protection locked="0"/>
    </xf>
    <xf numFmtId="0" fontId="5" fillId="0" borderId="0" xfId="0" applyFont="1" applyAlignment="1" applyProtection="1">
      <alignment horizontal="left" vertical="top" wrapText="1" shrinkToFit="1" readingOrder="1"/>
      <protection locked="0"/>
    </xf>
    <xf numFmtId="0" fontId="5" fillId="5" borderId="0" xfId="0" applyFont="1" applyFill="1" applyAlignment="1" applyProtection="1">
      <alignment vertical="top" wrapText="1" shrinkToFit="1" readingOrder="1"/>
      <protection locked="0"/>
    </xf>
    <xf numFmtId="0" fontId="0" fillId="0" borderId="7" xfId="0" applyBorder="1"/>
    <xf numFmtId="0" fontId="5" fillId="5" borderId="0" xfId="0" applyFont="1" applyFill="1" applyAlignment="1" applyProtection="1">
      <alignment horizontal="center" vertical="top" wrapText="1" shrinkToFit="1" readingOrder="1"/>
      <protection locked="0"/>
    </xf>
    <xf numFmtId="0" fontId="5" fillId="5" borderId="8" xfId="0" applyFont="1" applyFill="1" applyBorder="1" applyAlignment="1" applyProtection="1">
      <alignment horizontal="center" vertical="top" wrapText="1" shrinkToFit="1" readingOrder="1"/>
      <protection locked="0"/>
    </xf>
    <xf numFmtId="0" fontId="6" fillId="0" borderId="0" xfId="0" applyFont="1" applyAlignment="1">
      <alignment horizontal="left" vertical="top" wrapText="1" shrinkToFit="1" readingOrder="1"/>
    </xf>
    <xf numFmtId="0" fontId="5" fillId="5" borderId="6" xfId="0" applyFont="1" applyFill="1" applyBorder="1" applyAlignment="1" applyProtection="1">
      <alignment horizontal="center" vertical="top" wrapText="1" shrinkToFit="1" readingOrder="1"/>
      <protection locked="0"/>
    </xf>
    <xf numFmtId="0" fontId="5" fillId="5" borderId="9" xfId="0" applyFont="1" applyFill="1" applyBorder="1" applyAlignment="1" applyProtection="1">
      <alignment horizontal="center" vertical="top" wrapText="1" shrinkToFit="1" readingOrder="1"/>
      <protection locked="0"/>
    </xf>
    <xf numFmtId="0" fontId="0" fillId="0" borderId="8" xfId="0" applyBorder="1" applyAlignment="1">
      <alignment horizontal="center"/>
    </xf>
    <xf numFmtId="0" fontId="5" fillId="0" borderId="0" xfId="0" applyFont="1" applyAlignment="1">
      <alignment horizontal="center" vertical="top" wrapText="1" shrinkToFit="1" readingOrder="1"/>
    </xf>
    <xf numFmtId="0" fontId="5" fillId="0" borderId="6" xfId="0" applyFont="1" applyBorder="1" applyAlignment="1">
      <alignment horizontal="center" vertical="top" wrapText="1" shrinkToFit="1" readingOrder="1"/>
    </xf>
    <xf numFmtId="0" fontId="5" fillId="0" borderId="0" xfId="0" applyFont="1" applyAlignment="1" applyProtection="1">
      <alignment horizontal="left" vertical="top" wrapText="1" shrinkToFit="1" readingOrder="1"/>
      <protection locked="0"/>
    </xf>
    <xf numFmtId="0" fontId="5" fillId="0" borderId="0" xfId="0" applyFont="1" applyAlignment="1">
      <alignment horizontal="left" vertical="top" wrapText="1" shrinkToFit="1" readingOrder="1"/>
    </xf>
    <xf numFmtId="0" fontId="5" fillId="0" borderId="6" xfId="0" applyFont="1" applyBorder="1" applyAlignment="1">
      <alignment horizontal="left" vertical="top" wrapText="1" shrinkToFit="1" readingOrder="1"/>
    </xf>
    <xf numFmtId="0" fontId="0" fillId="5" borderId="0" xfId="0" applyFill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top" wrapText="1" shrinkToFit="1" readingOrder="1"/>
      <protection locked="0"/>
    </xf>
    <xf numFmtId="0" fontId="5" fillId="0" borderId="6" xfId="0" applyFont="1" applyBorder="1" applyAlignment="1" applyProtection="1">
      <alignment horizontal="center" vertical="top" wrapText="1" shrinkToFit="1" readingOrder="1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Border="1" applyAlignment="1">
      <alignment horizontal="center" vertical="top" wrapText="1" shrinkToFit="1" readingOrder="1"/>
    </xf>
    <xf numFmtId="0" fontId="4" fillId="0" borderId="3" xfId="0" applyFont="1" applyBorder="1" applyAlignment="1">
      <alignment horizontal="center" vertical="top" wrapText="1" shrinkToFit="1" readingOrder="1"/>
    </xf>
    <xf numFmtId="0" fontId="4" fillId="0" borderId="4" xfId="0" applyFont="1" applyBorder="1" applyAlignment="1">
      <alignment horizontal="center" vertical="top" wrapText="1" shrinkToFit="1" readingOrder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25</xdr:row>
      <xdr:rowOff>47625</xdr:rowOff>
    </xdr:from>
    <xdr:to>
      <xdr:col>25</xdr:col>
      <xdr:colOff>85725</xdr:colOff>
      <xdr:row>25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250" y="4876800"/>
          <a:ext cx="5619750" cy="0"/>
        </a:xfrm>
        <a:prstGeom prst="line">
          <a:avLst/>
        </a:prstGeom>
        <a:ln w="19050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topLeftCell="A19" workbookViewId="0">
      <selection activeCell="R35" sqref="R35"/>
    </sheetView>
  </sheetViews>
  <sheetFormatPr defaultRowHeight="15" x14ac:dyDescent="0.25"/>
  <cols>
    <col min="1" max="1" width="0.140625" customWidth="1"/>
    <col min="2" max="2" width="4" customWidth="1"/>
    <col min="3" max="3" width="1.7109375" customWidth="1"/>
    <col min="4" max="4" width="8.5703125" customWidth="1"/>
    <col min="5" max="5" width="0.42578125" customWidth="1"/>
    <col min="6" max="6" width="1.140625" customWidth="1"/>
    <col min="7" max="7" width="4.7109375" customWidth="1"/>
    <col min="8" max="8" width="0.7109375" customWidth="1"/>
    <col min="9" max="9" width="0.140625" customWidth="1"/>
    <col min="10" max="10" width="1.28515625" customWidth="1"/>
    <col min="11" max="11" width="7.140625" customWidth="1"/>
    <col min="12" max="12" width="0.140625" customWidth="1"/>
    <col min="13" max="13" width="2.85546875" customWidth="1"/>
    <col min="14" max="14" width="15.7109375" customWidth="1"/>
    <col min="15" max="15" width="0.85546875" customWidth="1"/>
    <col min="16" max="16" width="4" customWidth="1"/>
    <col min="17" max="17" width="0.28515625" customWidth="1"/>
    <col min="18" max="18" width="6.42578125" customWidth="1"/>
    <col min="19" max="19" width="3.140625" customWidth="1"/>
    <col min="20" max="20" width="1.7109375" customWidth="1"/>
    <col min="21" max="21" width="2.5703125" customWidth="1"/>
    <col min="22" max="22" width="1" customWidth="1"/>
    <col min="23" max="23" width="7.5703125" customWidth="1"/>
    <col min="24" max="24" width="3.28515625" customWidth="1"/>
    <col min="25" max="25" width="4.85546875" customWidth="1"/>
    <col min="26" max="26" width="5.85546875" customWidth="1"/>
  </cols>
  <sheetData>
    <row r="1" spans="1:26" ht="20.25" x14ac:dyDescent="0.25">
      <c r="A1" s="8"/>
      <c r="B1" s="34" t="s">
        <v>181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5"/>
    </row>
    <row r="2" spans="1:26" x14ac:dyDescent="0.25">
      <c r="A2" s="9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2"/>
    </row>
    <row r="3" spans="1:26" x14ac:dyDescent="0.25">
      <c r="A3" s="9"/>
      <c r="B3" s="25" t="s">
        <v>182</v>
      </c>
      <c r="C3" s="25"/>
      <c r="D3" s="25"/>
      <c r="E3" s="25"/>
      <c r="F3" s="25"/>
      <c r="G3" s="25"/>
      <c r="H3" s="25"/>
      <c r="I3" s="25"/>
      <c r="J3" s="25"/>
      <c r="K3" s="22" t="s">
        <v>183</v>
      </c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3"/>
    </row>
    <row r="4" spans="1:26" x14ac:dyDescent="0.25">
      <c r="A4" s="9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3"/>
    </row>
    <row r="5" spans="1:26" x14ac:dyDescent="0.25">
      <c r="A5" s="9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3"/>
    </row>
    <row r="6" spans="1:26" x14ac:dyDescent="0.25">
      <c r="A6" s="9"/>
      <c r="B6" s="25" t="s">
        <v>184</v>
      </c>
      <c r="C6" s="25"/>
      <c r="D6" s="25"/>
      <c r="E6" s="25"/>
      <c r="F6" s="25"/>
      <c r="G6" s="25"/>
      <c r="H6" s="25"/>
      <c r="I6" s="25"/>
      <c r="J6" s="25"/>
      <c r="K6" s="22" t="s">
        <v>206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3"/>
    </row>
    <row r="7" spans="1:26" x14ac:dyDescent="0.25">
      <c r="A7" s="9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</row>
    <row r="8" spans="1:26" x14ac:dyDescent="0.25">
      <c r="A8" s="9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</row>
    <row r="9" spans="1:26" x14ac:dyDescent="0.25">
      <c r="A9" s="9"/>
      <c r="B9" s="25" t="s">
        <v>185</v>
      </c>
      <c r="C9" s="25"/>
      <c r="D9" s="25"/>
      <c r="E9" s="25"/>
      <c r="F9" s="25"/>
      <c r="G9" s="25"/>
      <c r="H9" s="25"/>
      <c r="I9" s="25"/>
      <c r="J9" s="25"/>
      <c r="K9" s="22" t="s">
        <v>186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</row>
    <row r="10" spans="1:26" x14ac:dyDescent="0.25">
      <c r="A10" s="9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6" x14ac:dyDescent="0.25">
      <c r="A11" s="9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</row>
    <row r="12" spans="1:26" x14ac:dyDescent="0.25">
      <c r="A12" s="9"/>
      <c r="B12" s="25" t="s">
        <v>187</v>
      </c>
      <c r="C12" s="25"/>
      <c r="D12" s="25"/>
      <c r="E12" s="25"/>
      <c r="F12" s="25"/>
      <c r="G12" s="25"/>
      <c r="H12" s="25"/>
      <c r="I12" s="25"/>
      <c r="J12" s="25"/>
      <c r="K12" s="22" t="s">
        <v>188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x14ac:dyDescent="0.25">
      <c r="A13" s="9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3"/>
    </row>
    <row r="14" spans="1:26" x14ac:dyDescent="0.25">
      <c r="A14" s="9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3"/>
    </row>
    <row r="15" spans="1:26" x14ac:dyDescent="0.25">
      <c r="A15" s="9"/>
      <c r="B15" s="25" t="s">
        <v>189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6"/>
    </row>
    <row r="16" spans="1:26" x14ac:dyDescent="0.25">
      <c r="A16" s="9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9"/>
    </row>
    <row r="17" spans="1:26" x14ac:dyDescent="0.25">
      <c r="A17" s="9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9"/>
    </row>
    <row r="18" spans="1:26" x14ac:dyDescent="0.25">
      <c r="A18" s="9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2"/>
    </row>
    <row r="19" spans="1:26" x14ac:dyDescent="0.25">
      <c r="A19" s="9"/>
      <c r="B19" s="25" t="s">
        <v>190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6"/>
    </row>
    <row r="20" spans="1:26" x14ac:dyDescent="0.25">
      <c r="A20" s="9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2" t="s">
        <v>191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</row>
    <row r="21" spans="1:26" x14ac:dyDescent="0.25">
      <c r="A21" s="9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3"/>
    </row>
    <row r="22" spans="1:26" x14ac:dyDescent="0.25">
      <c r="A22" s="9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2"/>
    </row>
    <row r="23" spans="1:26" x14ac:dyDescent="0.25">
      <c r="A23" s="9"/>
      <c r="B23" s="25" t="s">
        <v>192</v>
      </c>
      <c r="C23" s="25"/>
      <c r="D23" s="25"/>
      <c r="E23" s="25"/>
      <c r="F23" s="25"/>
      <c r="G23" s="25"/>
      <c r="H23" s="25"/>
      <c r="I23" s="25"/>
      <c r="J23" s="25"/>
      <c r="K23" s="2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9"/>
    </row>
    <row r="24" spans="1:26" x14ac:dyDescent="0.25">
      <c r="A24" s="9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</row>
    <row r="25" spans="1:26" x14ac:dyDescent="0.25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3"/>
    </row>
    <row r="26" spans="1:26" x14ac:dyDescent="0.25">
      <c r="A26" s="9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3"/>
    </row>
    <row r="27" spans="1:26" x14ac:dyDescent="0.25">
      <c r="A27" s="9"/>
      <c r="B27" t="s">
        <v>193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8"/>
    </row>
    <row r="28" spans="1:26" x14ac:dyDescent="0.25">
      <c r="A28" s="33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/>
    </row>
    <row r="29" spans="1:26" x14ac:dyDescent="0.25">
      <c r="A29" s="33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3"/>
    </row>
    <row r="30" spans="1:26" x14ac:dyDescent="0.25">
      <c r="A30" s="9"/>
      <c r="B30" t="s">
        <v>194</v>
      </c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8"/>
    </row>
    <row r="31" spans="1:26" x14ac:dyDescent="0.25">
      <c r="A31" s="9"/>
      <c r="B31" s="10" t="s">
        <v>195</v>
      </c>
      <c r="C31" s="10"/>
      <c r="D31" s="10"/>
      <c r="E31" s="10"/>
      <c r="F31" s="10"/>
      <c r="G31" s="10"/>
      <c r="H31" s="10"/>
      <c r="I31" s="10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2"/>
    </row>
    <row r="32" spans="1:26" x14ac:dyDescent="0.25">
      <c r="A32" s="9"/>
      <c r="B32" s="24" t="s">
        <v>196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6"/>
      <c r="R32" s="16"/>
      <c r="S32" s="16"/>
      <c r="T32" s="16"/>
      <c r="U32" s="16"/>
      <c r="V32" s="16"/>
      <c r="W32" s="16"/>
      <c r="X32" s="16"/>
      <c r="Y32" s="16"/>
      <c r="Z32" s="19"/>
    </row>
    <row r="33" spans="1:26" x14ac:dyDescent="0.25">
      <c r="A33" s="9"/>
      <c r="B33" s="10" t="s">
        <v>197</v>
      </c>
      <c r="C33" s="10"/>
      <c r="D33" s="10"/>
      <c r="E33" s="10"/>
      <c r="F33" s="10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8"/>
    </row>
    <row r="34" spans="1:26" x14ac:dyDescent="0.25">
      <c r="A34" s="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x14ac:dyDescent="0.25">
      <c r="A35" s="9"/>
      <c r="B35" s="24" t="s">
        <v>198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14"/>
      <c r="S35" s="14"/>
      <c r="T35" s="14"/>
      <c r="U35" s="14"/>
      <c r="V35" s="14"/>
      <c r="W35" s="14"/>
      <c r="X35" s="14"/>
      <c r="Y35" s="14"/>
      <c r="Z35" s="12"/>
    </row>
    <row r="36" spans="1:26" x14ac:dyDescent="0.25">
      <c r="A36" s="9"/>
      <c r="B36" s="24" t="s">
        <v>199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14"/>
      <c r="S36" s="14"/>
      <c r="T36" s="14"/>
      <c r="U36" s="14"/>
      <c r="V36" s="14"/>
      <c r="W36" s="14"/>
      <c r="X36" s="14"/>
      <c r="Y36" s="14"/>
      <c r="Z36" s="12"/>
    </row>
    <row r="37" spans="1:26" x14ac:dyDescent="0.25">
      <c r="A37" s="9"/>
      <c r="B37" s="24" t="s">
        <v>200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13"/>
      <c r="R37" s="16"/>
      <c r="S37" s="16"/>
      <c r="T37" s="16"/>
      <c r="U37" s="16"/>
      <c r="V37" s="16"/>
      <c r="W37" s="16"/>
      <c r="X37" s="16"/>
      <c r="Y37" s="16"/>
      <c r="Z37" s="19"/>
    </row>
    <row r="38" spans="1:26" x14ac:dyDescent="0.25">
      <c r="A38" s="9"/>
      <c r="B38" s="24" t="s">
        <v>201</v>
      </c>
      <c r="C38" s="24"/>
      <c r="D38" s="24"/>
      <c r="E38" s="24"/>
      <c r="F38" s="24"/>
      <c r="G38" s="24"/>
      <c r="H38" s="2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2"/>
    </row>
    <row r="39" spans="1:26" x14ac:dyDescent="0.25">
      <c r="A39" s="9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8"/>
    </row>
    <row r="40" spans="1:26" x14ac:dyDescent="0.25">
      <c r="A40" s="9"/>
      <c r="B40" s="24" t="s">
        <v>202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18"/>
      <c r="N40" s="18"/>
      <c r="O40" s="18"/>
      <c r="P40" s="18"/>
      <c r="Q40" s="18"/>
      <c r="R40" s="18"/>
      <c r="S40" s="25" t="s">
        <v>203</v>
      </c>
      <c r="T40" s="25"/>
      <c r="U40" s="25"/>
      <c r="V40" s="25"/>
      <c r="W40" s="25"/>
      <c r="X40" s="25"/>
      <c r="Y40" s="25"/>
      <c r="Z40" s="26"/>
    </row>
    <row r="41" spans="1:26" x14ac:dyDescent="0.25">
      <c r="A41" s="9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8"/>
      <c r="N41" s="18"/>
      <c r="O41" s="18"/>
      <c r="P41" s="18"/>
      <c r="Q41" s="18"/>
      <c r="R41" s="18"/>
      <c r="S41" s="22"/>
      <c r="T41" s="22"/>
      <c r="U41" s="22"/>
      <c r="V41" s="22"/>
      <c r="W41" s="22"/>
      <c r="X41" s="22"/>
      <c r="Y41" s="22"/>
      <c r="Z41" s="23"/>
    </row>
    <row r="42" spans="1:26" x14ac:dyDescent="0.25">
      <c r="A42" s="9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8"/>
      <c r="N42" s="18"/>
      <c r="O42" s="18"/>
      <c r="P42" s="18"/>
      <c r="Q42" s="18"/>
      <c r="R42" s="18"/>
      <c r="S42" s="22"/>
      <c r="T42" s="22"/>
      <c r="U42" s="22"/>
      <c r="V42" s="22"/>
      <c r="W42" s="22"/>
      <c r="X42" s="22"/>
      <c r="Y42" s="22"/>
      <c r="Z42" s="23"/>
    </row>
    <row r="43" spans="1:26" x14ac:dyDescent="0.25">
      <c r="A43" s="9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8"/>
      <c r="N43" s="18"/>
      <c r="O43" s="18"/>
      <c r="P43" s="18"/>
      <c r="Q43" s="18"/>
      <c r="R43" s="18"/>
      <c r="S43" s="22"/>
      <c r="T43" s="22"/>
      <c r="U43" s="22"/>
      <c r="V43" s="22"/>
      <c r="W43" s="22"/>
      <c r="X43" s="22"/>
      <c r="Y43" s="22"/>
      <c r="Z43" s="23"/>
    </row>
    <row r="44" spans="1:26" x14ac:dyDescent="0.25">
      <c r="A44" s="9"/>
      <c r="B44" s="24" t="s">
        <v>204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18"/>
      <c r="N44" s="18"/>
      <c r="O44" s="18"/>
      <c r="P44" s="18"/>
      <c r="Q44" s="18"/>
      <c r="R44" s="18"/>
      <c r="S44" s="25" t="s">
        <v>205</v>
      </c>
      <c r="T44" s="25"/>
      <c r="U44" s="25"/>
      <c r="V44" s="25"/>
      <c r="W44" s="25"/>
      <c r="X44" s="25"/>
      <c r="Y44" s="25"/>
      <c r="Z44" s="26"/>
    </row>
    <row r="45" spans="1:26" x14ac:dyDescent="0.25">
      <c r="A45" s="9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8"/>
      <c r="N45" s="18"/>
      <c r="O45" s="18"/>
      <c r="P45" s="18"/>
      <c r="Q45" s="18"/>
      <c r="R45" s="18"/>
      <c r="S45" s="16"/>
      <c r="T45" s="16"/>
      <c r="U45" s="16"/>
      <c r="V45" s="16"/>
      <c r="W45" s="16"/>
      <c r="X45" s="16"/>
      <c r="Y45" s="16"/>
      <c r="Z45" s="19"/>
    </row>
    <row r="46" spans="1:26" ht="15.75" thickBot="1" x14ac:dyDescent="0.3">
      <c r="A46" s="15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21"/>
      <c r="N46" s="21"/>
      <c r="O46" s="21"/>
      <c r="P46" s="21"/>
      <c r="Q46" s="21"/>
      <c r="R46" s="21"/>
      <c r="S46" s="17"/>
      <c r="T46" s="17"/>
      <c r="U46" s="17"/>
      <c r="V46" s="17"/>
      <c r="W46" s="17"/>
      <c r="X46" s="17"/>
      <c r="Y46" s="17"/>
      <c r="Z46" s="20"/>
    </row>
  </sheetData>
  <sheetProtection sheet="1" selectLockedCells="1"/>
  <mergeCells count="52">
    <mergeCell ref="B6:J6"/>
    <mergeCell ref="K6:Z6"/>
    <mergeCell ref="B1:Z1"/>
    <mergeCell ref="B2:Z2"/>
    <mergeCell ref="B3:J3"/>
    <mergeCell ref="K3:Z3"/>
    <mergeCell ref="B4:Z5"/>
    <mergeCell ref="B7:Z8"/>
    <mergeCell ref="B9:J9"/>
    <mergeCell ref="K9:Z9"/>
    <mergeCell ref="B10:Z11"/>
    <mergeCell ref="B12:J12"/>
    <mergeCell ref="K12:Z12"/>
    <mergeCell ref="A28:Z29"/>
    <mergeCell ref="B13:Z14"/>
    <mergeCell ref="B15:Z15"/>
    <mergeCell ref="B16:Z17"/>
    <mergeCell ref="B18:Z18"/>
    <mergeCell ref="B19:Z19"/>
    <mergeCell ref="B20:K21"/>
    <mergeCell ref="L20:Z20"/>
    <mergeCell ref="L21:Z21"/>
    <mergeCell ref="B22:Z22"/>
    <mergeCell ref="B23:K23"/>
    <mergeCell ref="L23:Z23"/>
    <mergeCell ref="B24:Z26"/>
    <mergeCell ref="K27:Z27"/>
    <mergeCell ref="B40:L40"/>
    <mergeCell ref="M40:R40"/>
    <mergeCell ref="S40:Z40"/>
    <mergeCell ref="F30:Z30"/>
    <mergeCell ref="B32:P32"/>
    <mergeCell ref="Q32:Z32"/>
    <mergeCell ref="G33:Z33"/>
    <mergeCell ref="B34:Z34"/>
    <mergeCell ref="B35:P35"/>
    <mergeCell ref="B36:P36"/>
    <mergeCell ref="B37:P37"/>
    <mergeCell ref="R37:Z37"/>
    <mergeCell ref="B38:H38"/>
    <mergeCell ref="B39:Z39"/>
    <mergeCell ref="B45:L46"/>
    <mergeCell ref="M45:R45"/>
    <mergeCell ref="S45:Z46"/>
    <mergeCell ref="M46:R46"/>
    <mergeCell ref="M41:R41"/>
    <mergeCell ref="S41:Z43"/>
    <mergeCell ref="M42:R42"/>
    <mergeCell ref="M43:R43"/>
    <mergeCell ref="B44:L44"/>
    <mergeCell ref="M44:R44"/>
    <mergeCell ref="S44:Z4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H64"/>
  <sheetViews>
    <sheetView topLeftCell="A4" workbookViewId="0">
      <selection activeCell="G6" sqref="G6"/>
    </sheetView>
  </sheetViews>
  <sheetFormatPr defaultRowHeight="15" x14ac:dyDescent="0.25"/>
  <cols>
    <col min="1" max="1" width="9.140625" customWidth="1"/>
    <col min="2" max="3" width="18.140625" customWidth="1"/>
    <col min="4" max="4" width="36.42578125" customWidth="1"/>
    <col min="5" max="5" width="9.140625" customWidth="1"/>
    <col min="6" max="6" width="18.85546875" customWidth="1"/>
    <col min="7" max="7" width="16.42578125" customWidth="1"/>
    <col min="8" max="8" width="18.7109375" customWidth="1"/>
  </cols>
  <sheetData>
    <row r="1" spans="1:8" ht="28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 x14ac:dyDescent="0.25">
      <c r="A3" s="2" t="s">
        <v>8</v>
      </c>
      <c r="B3" s="2"/>
      <c r="C3" s="2"/>
      <c r="D3" s="2" t="s">
        <v>16</v>
      </c>
      <c r="E3" s="2"/>
      <c r="F3" s="2"/>
      <c r="G3" s="2"/>
      <c r="H3" s="2"/>
    </row>
    <row r="4" spans="1:8" ht="66" x14ac:dyDescent="0.25">
      <c r="A4" s="3" t="s">
        <v>8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1</v>
      </c>
      <c r="G4" s="7"/>
      <c r="H4" s="5">
        <f>ROUND(F4*G4,2)</f>
        <v>0</v>
      </c>
    </row>
    <row r="5" spans="1:8" ht="66" x14ac:dyDescent="0.25">
      <c r="A5" s="3" t="s">
        <v>9</v>
      </c>
      <c r="B5" s="3" t="s">
        <v>17</v>
      </c>
      <c r="C5" s="3" t="s">
        <v>18</v>
      </c>
      <c r="D5" s="3" t="s">
        <v>21</v>
      </c>
      <c r="E5" s="3" t="s">
        <v>20</v>
      </c>
      <c r="F5" s="4">
        <v>3</v>
      </c>
      <c r="G5" s="7"/>
      <c r="H5" s="5">
        <f t="shared" ref="H4:H22" si="0">ROUND(F5*G5,2)</f>
        <v>0</v>
      </c>
    </row>
    <row r="6" spans="1:8" ht="66" x14ac:dyDescent="0.25">
      <c r="A6" s="3" t="s">
        <v>10</v>
      </c>
      <c r="B6" s="3" t="s">
        <v>22</v>
      </c>
      <c r="C6" s="3" t="s">
        <v>18</v>
      </c>
      <c r="D6" s="3" t="s">
        <v>23</v>
      </c>
      <c r="E6" s="3" t="s">
        <v>24</v>
      </c>
      <c r="F6" s="4">
        <v>4.1500000000000004</v>
      </c>
      <c r="G6" s="7"/>
      <c r="H6" s="5">
        <f t="shared" si="0"/>
        <v>0</v>
      </c>
    </row>
    <row r="7" spans="1:8" ht="66" x14ac:dyDescent="0.25">
      <c r="A7" s="3" t="s">
        <v>11</v>
      </c>
      <c r="B7" s="3" t="s">
        <v>25</v>
      </c>
      <c r="C7" s="3" t="s">
        <v>18</v>
      </c>
      <c r="D7" s="3" t="s">
        <v>26</v>
      </c>
      <c r="E7" s="3" t="s">
        <v>24</v>
      </c>
      <c r="F7" s="4">
        <v>8.0660000000000007</v>
      </c>
      <c r="G7" s="7"/>
      <c r="H7" s="5">
        <f t="shared" si="0"/>
        <v>0</v>
      </c>
    </row>
    <row r="8" spans="1:8" ht="49.5" x14ac:dyDescent="0.25">
      <c r="A8" s="3" t="s">
        <v>12</v>
      </c>
      <c r="B8" s="3" t="s">
        <v>27</v>
      </c>
      <c r="C8" s="3" t="s">
        <v>18</v>
      </c>
      <c r="D8" s="3" t="s">
        <v>28</v>
      </c>
      <c r="E8" s="3" t="s">
        <v>29</v>
      </c>
      <c r="F8" s="4">
        <v>3.4</v>
      </c>
      <c r="G8" s="7"/>
      <c r="H8" s="5">
        <f t="shared" si="0"/>
        <v>0</v>
      </c>
    </row>
    <row r="9" spans="1:8" ht="66" x14ac:dyDescent="0.25">
      <c r="A9" s="3" t="s">
        <v>13</v>
      </c>
      <c r="B9" s="3" t="s">
        <v>30</v>
      </c>
      <c r="C9" s="3" t="s">
        <v>18</v>
      </c>
      <c r="D9" s="3" t="s">
        <v>31</v>
      </c>
      <c r="E9" s="3" t="s">
        <v>29</v>
      </c>
      <c r="F9" s="4">
        <v>3.4</v>
      </c>
      <c r="G9" s="7"/>
      <c r="H9" s="5">
        <f t="shared" si="0"/>
        <v>0</v>
      </c>
    </row>
    <row r="10" spans="1:8" ht="49.5" x14ac:dyDescent="0.25">
      <c r="A10" s="3" t="s">
        <v>14</v>
      </c>
      <c r="B10" s="3" t="s">
        <v>32</v>
      </c>
      <c r="C10" s="3" t="s">
        <v>18</v>
      </c>
      <c r="D10" s="3" t="s">
        <v>33</v>
      </c>
      <c r="E10" s="3" t="s">
        <v>24</v>
      </c>
      <c r="F10" s="4">
        <v>20.100000000000001</v>
      </c>
      <c r="G10" s="7"/>
      <c r="H10" s="5">
        <f t="shared" si="0"/>
        <v>0</v>
      </c>
    </row>
    <row r="11" spans="1:8" ht="49.5" x14ac:dyDescent="0.25">
      <c r="A11" s="3" t="s">
        <v>15</v>
      </c>
      <c r="B11" s="3" t="s">
        <v>34</v>
      </c>
      <c r="C11" s="3" t="s">
        <v>18</v>
      </c>
      <c r="D11" s="3" t="s">
        <v>35</v>
      </c>
      <c r="E11" s="3" t="s">
        <v>29</v>
      </c>
      <c r="F11" s="4">
        <v>19.38</v>
      </c>
      <c r="G11" s="7"/>
      <c r="H11" s="5">
        <f t="shared" si="0"/>
        <v>0</v>
      </c>
    </row>
    <row r="12" spans="1:8" ht="33" x14ac:dyDescent="0.25">
      <c r="A12" s="3" t="s">
        <v>36</v>
      </c>
      <c r="B12" s="3" t="s">
        <v>37</v>
      </c>
      <c r="C12" s="3" t="s">
        <v>18</v>
      </c>
      <c r="D12" s="3" t="s">
        <v>38</v>
      </c>
      <c r="E12" s="3" t="s">
        <v>24</v>
      </c>
      <c r="F12" s="4">
        <v>15.34</v>
      </c>
      <c r="G12" s="7"/>
      <c r="H12" s="5">
        <f t="shared" si="0"/>
        <v>0</v>
      </c>
    </row>
    <row r="13" spans="1:8" ht="33" x14ac:dyDescent="0.25">
      <c r="A13" s="3" t="s">
        <v>39</v>
      </c>
      <c r="B13" s="3" t="s">
        <v>40</v>
      </c>
      <c r="C13" s="3" t="s">
        <v>18</v>
      </c>
      <c r="D13" s="3" t="s">
        <v>41</v>
      </c>
      <c r="E13" s="3" t="s">
        <v>24</v>
      </c>
      <c r="F13" s="4">
        <v>33.53</v>
      </c>
      <c r="G13" s="7"/>
      <c r="H13" s="5">
        <f t="shared" si="0"/>
        <v>0</v>
      </c>
    </row>
    <row r="14" spans="1:8" ht="33" x14ac:dyDescent="0.25">
      <c r="A14" s="3" t="s">
        <v>42</v>
      </c>
      <c r="B14" s="3" t="s">
        <v>43</v>
      </c>
      <c r="C14" s="3" t="s">
        <v>18</v>
      </c>
      <c r="D14" s="3" t="s">
        <v>44</v>
      </c>
      <c r="E14" s="3" t="s">
        <v>24</v>
      </c>
      <c r="F14" s="4">
        <v>85.64</v>
      </c>
      <c r="G14" s="7"/>
      <c r="H14" s="5">
        <f t="shared" si="0"/>
        <v>0</v>
      </c>
    </row>
    <row r="15" spans="1:8" ht="115.5" x14ac:dyDescent="0.25">
      <c r="A15" s="3" t="s">
        <v>45</v>
      </c>
      <c r="B15" s="3" t="s">
        <v>46</v>
      </c>
      <c r="C15" s="3" t="s">
        <v>18</v>
      </c>
      <c r="D15" s="3" t="s">
        <v>47</v>
      </c>
      <c r="E15" s="3" t="s">
        <v>24</v>
      </c>
      <c r="F15" s="4">
        <v>33.53</v>
      </c>
      <c r="G15" s="7"/>
      <c r="H15" s="5">
        <f t="shared" si="0"/>
        <v>0</v>
      </c>
    </row>
    <row r="16" spans="1:8" ht="115.5" x14ac:dyDescent="0.25">
      <c r="A16" s="3" t="s">
        <v>48</v>
      </c>
      <c r="B16" s="3" t="s">
        <v>49</v>
      </c>
      <c r="C16" s="3" t="s">
        <v>18</v>
      </c>
      <c r="D16" s="3" t="s">
        <v>50</v>
      </c>
      <c r="E16" s="3" t="s">
        <v>24</v>
      </c>
      <c r="F16" s="4">
        <v>42.82</v>
      </c>
      <c r="G16" s="7"/>
      <c r="H16" s="5">
        <f t="shared" si="0"/>
        <v>0</v>
      </c>
    </row>
    <row r="17" spans="1:8" ht="49.5" x14ac:dyDescent="0.25">
      <c r="A17" s="3" t="s">
        <v>51</v>
      </c>
      <c r="B17" s="3" t="s">
        <v>52</v>
      </c>
      <c r="C17" s="3" t="s">
        <v>18</v>
      </c>
      <c r="D17" s="3" t="s">
        <v>53</v>
      </c>
      <c r="E17" s="3" t="s">
        <v>24</v>
      </c>
      <c r="F17" s="4">
        <v>8.93</v>
      </c>
      <c r="G17" s="7"/>
      <c r="H17" s="5">
        <f t="shared" si="0"/>
        <v>0</v>
      </c>
    </row>
    <row r="18" spans="1:8" ht="49.5" x14ac:dyDescent="0.25">
      <c r="A18" s="3" t="s">
        <v>54</v>
      </c>
      <c r="B18" s="3" t="s">
        <v>55</v>
      </c>
      <c r="C18" s="3" t="s">
        <v>18</v>
      </c>
      <c r="D18" s="3" t="s">
        <v>56</v>
      </c>
      <c r="E18" s="3" t="s">
        <v>24</v>
      </c>
      <c r="F18" s="4">
        <v>24.6</v>
      </c>
      <c r="G18" s="7"/>
      <c r="H18" s="5">
        <f t="shared" si="0"/>
        <v>0</v>
      </c>
    </row>
    <row r="19" spans="1:8" ht="66" x14ac:dyDescent="0.25">
      <c r="A19" s="3" t="s">
        <v>57</v>
      </c>
      <c r="B19" s="3" t="s">
        <v>58</v>
      </c>
      <c r="C19" s="3" t="s">
        <v>18</v>
      </c>
      <c r="D19" s="3" t="s">
        <v>59</v>
      </c>
      <c r="E19" s="3" t="s">
        <v>24</v>
      </c>
      <c r="F19" s="4">
        <v>24.6</v>
      </c>
      <c r="G19" s="7"/>
      <c r="H19" s="5">
        <f t="shared" si="0"/>
        <v>0</v>
      </c>
    </row>
    <row r="20" spans="1:8" ht="33" x14ac:dyDescent="0.25">
      <c r="A20" s="3" t="s">
        <v>60</v>
      </c>
      <c r="B20" s="3" t="s">
        <v>61</v>
      </c>
      <c r="C20" s="3" t="s">
        <v>18</v>
      </c>
      <c r="D20" s="3" t="s">
        <v>62</v>
      </c>
      <c r="E20" s="3" t="s">
        <v>24</v>
      </c>
      <c r="F20" s="4">
        <v>3</v>
      </c>
      <c r="G20" s="7"/>
      <c r="H20" s="5">
        <f t="shared" si="0"/>
        <v>0</v>
      </c>
    </row>
    <row r="21" spans="1:8" ht="66" x14ac:dyDescent="0.25">
      <c r="A21" s="3" t="s">
        <v>63</v>
      </c>
      <c r="B21" s="3" t="s">
        <v>64</v>
      </c>
      <c r="C21" s="3" t="s">
        <v>18</v>
      </c>
      <c r="D21" s="3" t="s">
        <v>65</v>
      </c>
      <c r="E21" s="3" t="s">
        <v>24</v>
      </c>
      <c r="F21" s="4">
        <v>5.0999999999999996</v>
      </c>
      <c r="G21" s="7"/>
      <c r="H21" s="5">
        <f t="shared" si="0"/>
        <v>0</v>
      </c>
    </row>
    <row r="22" spans="1:8" ht="66" x14ac:dyDescent="0.25">
      <c r="A22" s="3" t="s">
        <v>66</v>
      </c>
      <c r="B22" s="3" t="s">
        <v>18</v>
      </c>
      <c r="C22" s="3" t="s">
        <v>18</v>
      </c>
      <c r="D22" s="3" t="s">
        <v>67</v>
      </c>
      <c r="E22" s="3" t="s">
        <v>68</v>
      </c>
      <c r="F22" s="4">
        <v>7.4</v>
      </c>
      <c r="G22" s="7"/>
      <c r="H22" s="5">
        <f t="shared" si="0"/>
        <v>0</v>
      </c>
    </row>
    <row r="23" spans="1:8" x14ac:dyDescent="0.25">
      <c r="A23" s="6"/>
      <c r="B23" s="6"/>
      <c r="C23" s="6"/>
      <c r="D23" s="6" t="s">
        <v>69</v>
      </c>
      <c r="E23" s="6"/>
      <c r="F23" s="6"/>
      <c r="G23" s="6"/>
      <c r="H23" s="6">
        <f>SUM(H4:H22)</f>
        <v>0</v>
      </c>
    </row>
    <row r="24" spans="1:8" ht="28.5" x14ac:dyDescent="0.25">
      <c r="A24" s="2" t="s">
        <v>9</v>
      </c>
      <c r="B24" s="2"/>
      <c r="C24" s="2"/>
      <c r="D24" s="2" t="s">
        <v>70</v>
      </c>
      <c r="E24" s="2"/>
      <c r="F24" s="2"/>
      <c r="G24" s="2"/>
      <c r="H24" s="2"/>
    </row>
    <row r="25" spans="1:8" ht="115.5" x14ac:dyDescent="0.25">
      <c r="A25" s="3" t="s">
        <v>71</v>
      </c>
      <c r="B25" s="3" t="s">
        <v>72</v>
      </c>
      <c r="C25" s="3" t="s">
        <v>18</v>
      </c>
      <c r="D25" s="3" t="s">
        <v>73</v>
      </c>
      <c r="E25" s="3" t="s">
        <v>24</v>
      </c>
      <c r="F25" s="4">
        <v>1.89</v>
      </c>
      <c r="G25" s="7"/>
      <c r="H25" s="5">
        <f t="shared" ref="H25:H31" si="1">ROUND(F25*G25,2)</f>
        <v>0</v>
      </c>
    </row>
    <row r="26" spans="1:8" ht="181.5" x14ac:dyDescent="0.25">
      <c r="A26" s="3" t="s">
        <v>74</v>
      </c>
      <c r="B26" s="3" t="s">
        <v>75</v>
      </c>
      <c r="C26" s="3" t="s">
        <v>18</v>
      </c>
      <c r="D26" s="3" t="s">
        <v>76</v>
      </c>
      <c r="E26" s="3" t="s">
        <v>24</v>
      </c>
      <c r="F26" s="4">
        <v>7.44</v>
      </c>
      <c r="G26" s="7"/>
      <c r="H26" s="5">
        <f t="shared" si="1"/>
        <v>0</v>
      </c>
    </row>
    <row r="27" spans="1:8" ht="49.5" x14ac:dyDescent="0.25">
      <c r="A27" s="3" t="s">
        <v>77</v>
      </c>
      <c r="B27" s="3" t="s">
        <v>78</v>
      </c>
      <c r="C27" s="3" t="s">
        <v>18</v>
      </c>
      <c r="D27" s="3" t="s">
        <v>79</v>
      </c>
      <c r="E27" s="3" t="s">
        <v>20</v>
      </c>
      <c r="F27" s="4">
        <v>2</v>
      </c>
      <c r="G27" s="7"/>
      <c r="H27" s="5">
        <f t="shared" si="1"/>
        <v>0</v>
      </c>
    </row>
    <row r="28" spans="1:8" ht="66" x14ac:dyDescent="0.25">
      <c r="A28" s="3" t="s">
        <v>80</v>
      </c>
      <c r="B28" s="3" t="s">
        <v>81</v>
      </c>
      <c r="C28" s="3" t="s">
        <v>18</v>
      </c>
      <c r="D28" s="3" t="s">
        <v>82</v>
      </c>
      <c r="E28" s="3" t="s">
        <v>24</v>
      </c>
      <c r="F28" s="4">
        <v>1.1479999999999999</v>
      </c>
      <c r="G28" s="7"/>
      <c r="H28" s="5">
        <f t="shared" si="1"/>
        <v>0</v>
      </c>
    </row>
    <row r="29" spans="1:8" ht="99" x14ac:dyDescent="0.25">
      <c r="A29" s="3" t="s">
        <v>83</v>
      </c>
      <c r="B29" s="3" t="s">
        <v>84</v>
      </c>
      <c r="C29" s="3" t="s">
        <v>18</v>
      </c>
      <c r="D29" s="3" t="s">
        <v>85</v>
      </c>
      <c r="E29" s="3" t="s">
        <v>24</v>
      </c>
      <c r="F29" s="4">
        <v>5.46</v>
      </c>
      <c r="G29" s="7"/>
      <c r="H29" s="5">
        <f t="shared" si="1"/>
        <v>0</v>
      </c>
    </row>
    <row r="30" spans="1:8" ht="33" x14ac:dyDescent="0.25">
      <c r="A30" s="3" t="s">
        <v>86</v>
      </c>
      <c r="B30" s="3" t="s">
        <v>87</v>
      </c>
      <c r="C30" s="3" t="s">
        <v>18</v>
      </c>
      <c r="D30" s="3" t="s">
        <v>88</v>
      </c>
      <c r="E30" s="3" t="s">
        <v>24</v>
      </c>
      <c r="F30" s="4">
        <v>5.46</v>
      </c>
      <c r="G30" s="7"/>
      <c r="H30" s="5">
        <f t="shared" si="1"/>
        <v>0</v>
      </c>
    </row>
    <row r="31" spans="1:8" ht="33" x14ac:dyDescent="0.25">
      <c r="A31" s="3" t="s">
        <v>89</v>
      </c>
      <c r="B31" s="3" t="s">
        <v>90</v>
      </c>
      <c r="C31" s="3" t="s">
        <v>18</v>
      </c>
      <c r="D31" s="3" t="s">
        <v>91</v>
      </c>
      <c r="E31" s="3" t="s">
        <v>29</v>
      </c>
      <c r="F31" s="4">
        <v>2.2999999999999998</v>
      </c>
      <c r="G31" s="7"/>
      <c r="H31" s="5">
        <f t="shared" si="1"/>
        <v>0</v>
      </c>
    </row>
    <row r="32" spans="1:8" ht="28.5" x14ac:dyDescent="0.25">
      <c r="A32" s="6"/>
      <c r="B32" s="6"/>
      <c r="C32" s="6"/>
      <c r="D32" s="6" t="s">
        <v>92</v>
      </c>
      <c r="E32" s="6"/>
      <c r="F32" s="6"/>
      <c r="G32" s="6"/>
      <c r="H32" s="6">
        <f>SUM(H25:H31)</f>
        <v>0</v>
      </c>
    </row>
    <row r="33" spans="1:8" x14ac:dyDescent="0.25">
      <c r="A33" s="2" t="s">
        <v>10</v>
      </c>
      <c r="B33" s="2"/>
      <c r="C33" s="2"/>
      <c r="D33" s="2" t="s">
        <v>93</v>
      </c>
      <c r="E33" s="2"/>
      <c r="F33" s="2"/>
      <c r="G33" s="2"/>
      <c r="H33" s="2"/>
    </row>
    <row r="34" spans="1:8" ht="82.5" x14ac:dyDescent="0.25">
      <c r="A34" s="3" t="s">
        <v>94</v>
      </c>
      <c r="B34" s="3" t="s">
        <v>95</v>
      </c>
      <c r="C34" s="3" t="s">
        <v>18</v>
      </c>
      <c r="D34" s="3" t="s">
        <v>96</v>
      </c>
      <c r="E34" s="3" t="s">
        <v>24</v>
      </c>
      <c r="F34" s="4">
        <v>24.6</v>
      </c>
      <c r="G34" s="7"/>
      <c r="H34" s="5">
        <f t="shared" ref="H34:H53" si="2">ROUND(F34*G34,2)</f>
        <v>0</v>
      </c>
    </row>
    <row r="35" spans="1:8" ht="82.5" x14ac:dyDescent="0.25">
      <c r="A35" s="3" t="s">
        <v>97</v>
      </c>
      <c r="B35" s="3" t="s">
        <v>95</v>
      </c>
      <c r="C35" s="3" t="s">
        <v>18</v>
      </c>
      <c r="D35" s="3" t="s">
        <v>98</v>
      </c>
      <c r="E35" s="3" t="s">
        <v>24</v>
      </c>
      <c r="F35" s="4">
        <v>8.93</v>
      </c>
      <c r="G35" s="7"/>
      <c r="H35" s="5">
        <f t="shared" si="2"/>
        <v>0</v>
      </c>
    </row>
    <row r="36" spans="1:8" ht="181.5" x14ac:dyDescent="0.25">
      <c r="A36" s="3" t="s">
        <v>99</v>
      </c>
      <c r="B36" s="3" t="s">
        <v>100</v>
      </c>
      <c r="C36" s="3" t="s">
        <v>18</v>
      </c>
      <c r="D36" s="3" t="s">
        <v>101</v>
      </c>
      <c r="E36" s="3" t="s">
        <v>24</v>
      </c>
      <c r="F36" s="4">
        <v>5.0999999999999996</v>
      </c>
      <c r="G36" s="7"/>
      <c r="H36" s="5">
        <f t="shared" si="2"/>
        <v>0</v>
      </c>
    </row>
    <row r="37" spans="1:8" ht="115.5" x14ac:dyDescent="0.25">
      <c r="A37" s="3" t="s">
        <v>102</v>
      </c>
      <c r="B37" s="3" t="s">
        <v>103</v>
      </c>
      <c r="C37" s="3" t="s">
        <v>18</v>
      </c>
      <c r="D37" s="3" t="s">
        <v>104</v>
      </c>
      <c r="E37" s="3" t="s">
        <v>24</v>
      </c>
      <c r="F37" s="4">
        <v>2.42</v>
      </c>
      <c r="G37" s="7"/>
      <c r="H37" s="5">
        <f t="shared" si="2"/>
        <v>0</v>
      </c>
    </row>
    <row r="38" spans="1:8" ht="33" x14ac:dyDescent="0.25">
      <c r="A38" s="3" t="s">
        <v>105</v>
      </c>
      <c r="B38" s="3" t="s">
        <v>106</v>
      </c>
      <c r="C38" s="3" t="s">
        <v>18</v>
      </c>
      <c r="D38" s="3" t="s">
        <v>107</v>
      </c>
      <c r="E38" s="3" t="s">
        <v>24</v>
      </c>
      <c r="F38" s="4">
        <v>33.53</v>
      </c>
      <c r="G38" s="7"/>
      <c r="H38" s="5">
        <f t="shared" si="2"/>
        <v>0</v>
      </c>
    </row>
    <row r="39" spans="1:8" ht="132" x14ac:dyDescent="0.25">
      <c r="A39" s="3" t="s">
        <v>108</v>
      </c>
      <c r="B39" s="3" t="s">
        <v>109</v>
      </c>
      <c r="C39" s="3" t="s">
        <v>18</v>
      </c>
      <c r="D39" s="3" t="s">
        <v>110</v>
      </c>
      <c r="E39" s="3" t="s">
        <v>24</v>
      </c>
      <c r="F39" s="4">
        <v>33.53</v>
      </c>
      <c r="G39" s="7"/>
      <c r="H39" s="5">
        <f t="shared" si="2"/>
        <v>0</v>
      </c>
    </row>
    <row r="40" spans="1:8" ht="66" x14ac:dyDescent="0.25">
      <c r="A40" s="3" t="s">
        <v>111</v>
      </c>
      <c r="B40" s="3" t="s">
        <v>112</v>
      </c>
      <c r="C40" s="3" t="s">
        <v>18</v>
      </c>
      <c r="D40" s="3" t="s">
        <v>113</v>
      </c>
      <c r="E40" s="3" t="s">
        <v>24</v>
      </c>
      <c r="F40" s="4">
        <v>33.53</v>
      </c>
      <c r="G40" s="7"/>
      <c r="H40" s="5">
        <f t="shared" si="2"/>
        <v>0</v>
      </c>
    </row>
    <row r="41" spans="1:8" ht="132" x14ac:dyDescent="0.25">
      <c r="A41" s="3" t="s">
        <v>114</v>
      </c>
      <c r="B41" s="3" t="s">
        <v>115</v>
      </c>
      <c r="C41" s="3" t="s">
        <v>18</v>
      </c>
      <c r="D41" s="3" t="s">
        <v>116</v>
      </c>
      <c r="E41" s="3" t="s">
        <v>68</v>
      </c>
      <c r="F41" s="4">
        <v>0.63</v>
      </c>
      <c r="G41" s="7"/>
      <c r="H41" s="5">
        <f t="shared" si="2"/>
        <v>0</v>
      </c>
    </row>
    <row r="42" spans="1:8" ht="49.5" x14ac:dyDescent="0.25">
      <c r="A42" s="3" t="s">
        <v>117</v>
      </c>
      <c r="B42" s="3" t="s">
        <v>118</v>
      </c>
      <c r="C42" s="3" t="s">
        <v>18</v>
      </c>
      <c r="D42" s="3" t="s">
        <v>119</v>
      </c>
      <c r="E42" s="3" t="s">
        <v>24</v>
      </c>
      <c r="F42" s="4">
        <v>44.08</v>
      </c>
      <c r="G42" s="7"/>
      <c r="H42" s="5">
        <f t="shared" si="2"/>
        <v>0</v>
      </c>
    </row>
    <row r="43" spans="1:8" ht="66" x14ac:dyDescent="0.25">
      <c r="A43" s="3" t="s">
        <v>120</v>
      </c>
      <c r="B43" s="3" t="s">
        <v>121</v>
      </c>
      <c r="C43" s="3" t="s">
        <v>18</v>
      </c>
      <c r="D43" s="3" t="s">
        <v>122</v>
      </c>
      <c r="E43" s="3" t="s">
        <v>24</v>
      </c>
      <c r="F43" s="4">
        <v>44.08</v>
      </c>
      <c r="G43" s="7"/>
      <c r="H43" s="5">
        <f t="shared" si="2"/>
        <v>0</v>
      </c>
    </row>
    <row r="44" spans="1:8" ht="165" x14ac:dyDescent="0.25">
      <c r="A44" s="3" t="s">
        <v>123</v>
      </c>
      <c r="B44" s="3" t="s">
        <v>124</v>
      </c>
      <c r="C44" s="3" t="s">
        <v>18</v>
      </c>
      <c r="D44" s="3" t="s">
        <v>125</v>
      </c>
      <c r="E44" s="3" t="s">
        <v>24</v>
      </c>
      <c r="F44" s="4">
        <v>5.0999999999999996</v>
      </c>
      <c r="G44" s="7"/>
      <c r="H44" s="5">
        <f t="shared" si="2"/>
        <v>0</v>
      </c>
    </row>
    <row r="45" spans="1:8" ht="49.5" x14ac:dyDescent="0.25">
      <c r="A45" s="3" t="s">
        <v>126</v>
      </c>
      <c r="B45" s="3" t="s">
        <v>118</v>
      </c>
      <c r="C45" s="3" t="s">
        <v>18</v>
      </c>
      <c r="D45" s="3" t="s">
        <v>119</v>
      </c>
      <c r="E45" s="3" t="s">
        <v>24</v>
      </c>
      <c r="F45" s="4">
        <v>110.45</v>
      </c>
      <c r="G45" s="7"/>
      <c r="H45" s="5">
        <f t="shared" si="2"/>
        <v>0</v>
      </c>
    </row>
    <row r="46" spans="1:8" ht="66" x14ac:dyDescent="0.25">
      <c r="A46" s="3" t="s">
        <v>127</v>
      </c>
      <c r="B46" s="3" t="s">
        <v>128</v>
      </c>
      <c r="C46" s="3" t="s">
        <v>18</v>
      </c>
      <c r="D46" s="3" t="s">
        <v>129</v>
      </c>
      <c r="E46" s="3" t="s">
        <v>24</v>
      </c>
      <c r="F46" s="4">
        <v>12.36</v>
      </c>
      <c r="G46" s="7"/>
      <c r="H46" s="5">
        <f t="shared" si="2"/>
        <v>0</v>
      </c>
    </row>
    <row r="47" spans="1:8" ht="115.5" x14ac:dyDescent="0.25">
      <c r="A47" s="3" t="s">
        <v>130</v>
      </c>
      <c r="B47" s="3" t="s">
        <v>131</v>
      </c>
      <c r="C47" s="3" t="s">
        <v>18</v>
      </c>
      <c r="D47" s="3" t="s">
        <v>132</v>
      </c>
      <c r="E47" s="3" t="s">
        <v>24</v>
      </c>
      <c r="F47" s="4">
        <v>98.09</v>
      </c>
      <c r="G47" s="7"/>
      <c r="H47" s="5">
        <f t="shared" si="2"/>
        <v>0</v>
      </c>
    </row>
    <row r="48" spans="1:8" ht="82.5" x14ac:dyDescent="0.25">
      <c r="A48" s="3" t="s">
        <v>133</v>
      </c>
      <c r="B48" s="3" t="s">
        <v>112</v>
      </c>
      <c r="C48" s="3" t="s">
        <v>18</v>
      </c>
      <c r="D48" s="3" t="s">
        <v>134</v>
      </c>
      <c r="E48" s="3" t="s">
        <v>24</v>
      </c>
      <c r="F48" s="4">
        <v>98.09</v>
      </c>
      <c r="G48" s="7"/>
      <c r="H48" s="5">
        <f t="shared" si="2"/>
        <v>0</v>
      </c>
    </row>
    <row r="49" spans="1:8" ht="82.5" x14ac:dyDescent="0.25">
      <c r="A49" s="3" t="s">
        <v>135</v>
      </c>
      <c r="B49" s="3" t="s">
        <v>136</v>
      </c>
      <c r="C49" s="3" t="s">
        <v>18</v>
      </c>
      <c r="D49" s="3" t="s">
        <v>137</v>
      </c>
      <c r="E49" s="3" t="s">
        <v>24</v>
      </c>
      <c r="F49" s="4">
        <v>1.57</v>
      </c>
      <c r="G49" s="7"/>
      <c r="H49" s="5">
        <f t="shared" si="2"/>
        <v>0</v>
      </c>
    </row>
    <row r="50" spans="1:8" ht="49.5" x14ac:dyDescent="0.25">
      <c r="A50" s="3" t="s">
        <v>138</v>
      </c>
      <c r="B50" s="3" t="s">
        <v>139</v>
      </c>
      <c r="C50" s="3" t="s">
        <v>18</v>
      </c>
      <c r="D50" s="3" t="s">
        <v>140</v>
      </c>
      <c r="E50" s="3" t="s">
        <v>24</v>
      </c>
      <c r="F50" s="4">
        <v>12.36</v>
      </c>
      <c r="G50" s="7"/>
      <c r="H50" s="5">
        <f t="shared" si="2"/>
        <v>0</v>
      </c>
    </row>
    <row r="51" spans="1:8" ht="49.5" x14ac:dyDescent="0.25">
      <c r="A51" s="3" t="s">
        <v>141</v>
      </c>
      <c r="B51" s="3" t="s">
        <v>142</v>
      </c>
      <c r="C51" s="3" t="s">
        <v>18</v>
      </c>
      <c r="D51" s="3" t="s">
        <v>143</v>
      </c>
      <c r="E51" s="3" t="s">
        <v>24</v>
      </c>
      <c r="F51" s="4">
        <v>3.01</v>
      </c>
      <c r="G51" s="7"/>
      <c r="H51" s="5">
        <f t="shared" si="2"/>
        <v>0</v>
      </c>
    </row>
    <row r="52" spans="1:8" ht="49.5" x14ac:dyDescent="0.25">
      <c r="A52" s="3" t="s">
        <v>144</v>
      </c>
      <c r="B52" s="3" t="s">
        <v>145</v>
      </c>
      <c r="C52" s="3" t="s">
        <v>18</v>
      </c>
      <c r="D52" s="3" t="s">
        <v>146</v>
      </c>
      <c r="E52" s="3" t="s">
        <v>29</v>
      </c>
      <c r="F52" s="4">
        <v>18.18</v>
      </c>
      <c r="G52" s="7"/>
      <c r="H52" s="5">
        <f t="shared" si="2"/>
        <v>0</v>
      </c>
    </row>
    <row r="53" spans="1:8" ht="66" x14ac:dyDescent="0.25">
      <c r="A53" s="3" t="s">
        <v>147</v>
      </c>
      <c r="B53" s="3" t="s">
        <v>136</v>
      </c>
      <c r="C53" s="3" t="s">
        <v>18</v>
      </c>
      <c r="D53" s="3" t="s">
        <v>148</v>
      </c>
      <c r="E53" s="3" t="s">
        <v>24</v>
      </c>
      <c r="F53" s="4">
        <v>12.36</v>
      </c>
      <c r="G53" s="7"/>
      <c r="H53" s="5">
        <f t="shared" si="2"/>
        <v>0</v>
      </c>
    </row>
    <row r="54" spans="1:8" x14ac:dyDescent="0.25">
      <c r="A54" s="6"/>
      <c r="B54" s="6"/>
      <c r="C54" s="6"/>
      <c r="D54" s="6" t="s">
        <v>149</v>
      </c>
      <c r="E54" s="6"/>
      <c r="F54" s="6"/>
      <c r="G54" s="6"/>
      <c r="H54" s="6">
        <f>SUM(H34:H53)</f>
        <v>0</v>
      </c>
    </row>
    <row r="55" spans="1:8" x14ac:dyDescent="0.25">
      <c r="A55" s="2" t="s">
        <v>11</v>
      </c>
      <c r="B55" s="2"/>
      <c r="C55" s="2"/>
      <c r="D55" s="2" t="s">
        <v>150</v>
      </c>
      <c r="E55" s="2"/>
      <c r="F55" s="2"/>
      <c r="G55" s="2"/>
      <c r="H55" s="2"/>
    </row>
    <row r="56" spans="1:8" ht="82.5" x14ac:dyDescent="0.25">
      <c r="A56" s="3" t="s">
        <v>151</v>
      </c>
      <c r="B56" s="3" t="s">
        <v>152</v>
      </c>
      <c r="C56" s="3" t="s">
        <v>18</v>
      </c>
      <c r="D56" s="3" t="s">
        <v>153</v>
      </c>
      <c r="E56" s="3" t="s">
        <v>24</v>
      </c>
      <c r="F56" s="4">
        <v>33.53</v>
      </c>
      <c r="G56" s="7"/>
      <c r="H56" s="5">
        <f t="shared" ref="H56:H62" si="3">ROUND(F56*G56,2)</f>
        <v>0</v>
      </c>
    </row>
    <row r="57" spans="1:8" ht="82.5" x14ac:dyDescent="0.25">
      <c r="A57" s="3" t="s">
        <v>154</v>
      </c>
      <c r="B57" s="3" t="s">
        <v>155</v>
      </c>
      <c r="C57" s="3" t="s">
        <v>18</v>
      </c>
      <c r="D57" s="3" t="s">
        <v>156</v>
      </c>
      <c r="E57" s="3" t="s">
        <v>24</v>
      </c>
      <c r="F57" s="4">
        <v>20.100000000000001</v>
      </c>
      <c r="G57" s="7"/>
      <c r="H57" s="5">
        <f t="shared" si="3"/>
        <v>0</v>
      </c>
    </row>
    <row r="58" spans="1:8" ht="33" x14ac:dyDescent="0.25">
      <c r="A58" s="3" t="s">
        <v>157</v>
      </c>
      <c r="B58" s="3" t="s">
        <v>158</v>
      </c>
      <c r="C58" s="3" t="s">
        <v>18</v>
      </c>
      <c r="D58" s="3" t="s">
        <v>159</v>
      </c>
      <c r="E58" s="3" t="s">
        <v>24</v>
      </c>
      <c r="F58" s="4">
        <v>20.100000000000001</v>
      </c>
      <c r="G58" s="7"/>
      <c r="H58" s="5">
        <f t="shared" si="3"/>
        <v>0</v>
      </c>
    </row>
    <row r="59" spans="1:8" ht="66" x14ac:dyDescent="0.25">
      <c r="A59" s="3" t="s">
        <v>160</v>
      </c>
      <c r="B59" s="3" t="s">
        <v>161</v>
      </c>
      <c r="C59" s="3" t="s">
        <v>18</v>
      </c>
      <c r="D59" s="3" t="s">
        <v>162</v>
      </c>
      <c r="E59" s="3" t="s">
        <v>24</v>
      </c>
      <c r="F59" s="4">
        <v>20.100000000000001</v>
      </c>
      <c r="G59" s="7"/>
      <c r="H59" s="5">
        <f t="shared" si="3"/>
        <v>0</v>
      </c>
    </row>
    <row r="60" spans="1:8" ht="49.5" x14ac:dyDescent="0.25">
      <c r="A60" s="3" t="s">
        <v>163</v>
      </c>
      <c r="B60" s="3" t="s">
        <v>164</v>
      </c>
      <c r="C60" s="3" t="s">
        <v>18</v>
      </c>
      <c r="D60" s="3" t="s">
        <v>165</v>
      </c>
      <c r="E60" s="3" t="s">
        <v>24</v>
      </c>
      <c r="F60" s="4">
        <v>13.43</v>
      </c>
      <c r="G60" s="7"/>
      <c r="H60" s="5">
        <f t="shared" si="3"/>
        <v>0</v>
      </c>
    </row>
    <row r="61" spans="1:8" ht="66" x14ac:dyDescent="0.25">
      <c r="A61" s="3" t="s">
        <v>166</v>
      </c>
      <c r="B61" s="3" t="s">
        <v>167</v>
      </c>
      <c r="C61" s="3" t="s">
        <v>18</v>
      </c>
      <c r="D61" s="3" t="s">
        <v>168</v>
      </c>
      <c r="E61" s="3" t="s">
        <v>24</v>
      </c>
      <c r="F61" s="4">
        <v>13.43</v>
      </c>
      <c r="G61" s="7"/>
      <c r="H61" s="5">
        <f t="shared" si="3"/>
        <v>0</v>
      </c>
    </row>
    <row r="62" spans="1:8" ht="82.5" x14ac:dyDescent="0.25">
      <c r="A62" s="3" t="s">
        <v>169</v>
      </c>
      <c r="B62" s="3" t="s">
        <v>170</v>
      </c>
      <c r="C62" s="3" t="s">
        <v>18</v>
      </c>
      <c r="D62" s="3" t="s">
        <v>171</v>
      </c>
      <c r="E62" s="3" t="s">
        <v>29</v>
      </c>
      <c r="F62" s="4">
        <v>19.52</v>
      </c>
      <c r="G62" s="7"/>
      <c r="H62" s="5">
        <f t="shared" si="3"/>
        <v>0</v>
      </c>
    </row>
    <row r="63" spans="1:8" x14ac:dyDescent="0.25">
      <c r="A63" s="6"/>
      <c r="B63" s="6"/>
      <c r="C63" s="6"/>
      <c r="D63" s="6" t="s">
        <v>172</v>
      </c>
      <c r="E63" s="6"/>
      <c r="F63" s="6"/>
      <c r="G63" s="6"/>
      <c r="H63" s="6">
        <f>SUM(H56:H62)</f>
        <v>0</v>
      </c>
    </row>
    <row r="64" spans="1:8" x14ac:dyDescent="0.25">
      <c r="A64" s="6"/>
      <c r="B64" s="6"/>
      <c r="C64" s="6"/>
      <c r="D64" s="6" t="s">
        <v>173</v>
      </c>
      <c r="E64" s="6"/>
      <c r="F64" s="6"/>
      <c r="G64" s="6"/>
      <c r="H64" s="6">
        <f>H23+H32+H54+H63</f>
        <v>0</v>
      </c>
    </row>
  </sheetData>
  <sheetProtection sheet="1" selectLockedCells="1"/>
  <pageMargins left="0.7" right="0.7" top="0.75" bottom="0.75" header="0.3" footer="0.3"/>
  <ignoredErrors>
    <ignoredError sqref="A1:H3 A23:H24 A4:F22 H5:H22 A32:H33 A25:F31 H25:H31 A55:H55 A34:F53 H34:H53 A63:H64 A56:F62 H56:H62 A54:G5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H7"/>
  <sheetViews>
    <sheetView workbookViewId="0">
      <selection activeCell="C3" sqref="C3"/>
    </sheetView>
  </sheetViews>
  <sheetFormatPr defaultRowHeight="15" x14ac:dyDescent="0.25"/>
  <cols>
    <col min="1" max="1" width="9.140625" customWidth="1"/>
    <col min="2" max="2" width="36.42578125" customWidth="1"/>
    <col min="3" max="8" width="9.140625" customWidth="1"/>
  </cols>
  <sheetData>
    <row r="1" spans="1:8" ht="71.25" x14ac:dyDescent="0.25">
      <c r="A1" s="1" t="s">
        <v>0</v>
      </c>
      <c r="B1" s="1" t="s">
        <v>174</v>
      </c>
      <c r="C1" s="1" t="s">
        <v>175</v>
      </c>
      <c r="D1" s="1" t="s">
        <v>176</v>
      </c>
      <c r="E1" s="1" t="s">
        <v>177</v>
      </c>
      <c r="F1" s="1" t="s">
        <v>178</v>
      </c>
      <c r="G1" s="1" t="s">
        <v>179</v>
      </c>
      <c r="H1" s="1" t="s">
        <v>180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 x14ac:dyDescent="0.25">
      <c r="A3" s="2" t="s">
        <v>8</v>
      </c>
      <c r="B3" s="2" t="s">
        <v>16</v>
      </c>
      <c r="C3" s="2">
        <f>Oferta!H23</f>
        <v>0</v>
      </c>
      <c r="D3" s="2"/>
      <c r="E3" s="2"/>
      <c r="F3" s="2"/>
      <c r="G3" s="2"/>
      <c r="H3" s="2"/>
    </row>
    <row r="4" spans="1:8" ht="28.5" x14ac:dyDescent="0.25">
      <c r="A4" s="2" t="s">
        <v>9</v>
      </c>
      <c r="B4" s="2" t="s">
        <v>70</v>
      </c>
      <c r="C4" s="2">
        <f>Oferta!H32</f>
        <v>0</v>
      </c>
      <c r="D4" s="2"/>
      <c r="E4" s="2"/>
      <c r="F4" s="2"/>
      <c r="G4" s="2"/>
      <c r="H4" s="2"/>
    </row>
    <row r="5" spans="1:8" x14ac:dyDescent="0.25">
      <c r="A5" s="2" t="s">
        <v>10</v>
      </c>
      <c r="B5" s="2" t="s">
        <v>93</v>
      </c>
      <c r="C5" s="2">
        <f>Oferta!H54</f>
        <v>0</v>
      </c>
      <c r="D5" s="2"/>
      <c r="E5" s="2"/>
      <c r="F5" s="2"/>
      <c r="G5" s="2"/>
      <c r="H5" s="2"/>
    </row>
    <row r="6" spans="1:8" x14ac:dyDescent="0.25">
      <c r="A6" s="2" t="s">
        <v>11</v>
      </c>
      <c r="B6" s="2" t="s">
        <v>150</v>
      </c>
      <c r="C6" s="2">
        <f>Oferta!H63</f>
        <v>0</v>
      </c>
      <c r="D6" s="2"/>
      <c r="E6" s="2"/>
      <c r="F6" s="2"/>
      <c r="G6" s="2"/>
      <c r="H6" s="2"/>
    </row>
    <row r="7" spans="1:8" x14ac:dyDescent="0.25">
      <c r="A7" s="6"/>
      <c r="B7" s="6" t="s">
        <v>173</v>
      </c>
      <c r="C7" s="6">
        <f>Oferta!H64</f>
        <v>0</v>
      </c>
      <c r="D7" s="6">
        <f>ROUND(C7*8%,2)</f>
        <v>0</v>
      </c>
      <c r="E7" s="6">
        <f>C7+D7</f>
        <v>0</v>
      </c>
      <c r="F7" s="6"/>
      <c r="G7" s="6"/>
      <c r="H7" s="6"/>
    </row>
  </sheetData>
  <sheetProtection sheet="1" selectLockedCells="1"/>
  <pageMargins left="0.7" right="0.7" top="0.75" bottom="0.75" header="0.3" footer="0.3"/>
  <ignoredErrors>
    <ignoredError sqref="A1:H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Kosztorys ofertowy</vt:lpstr>
      <vt:lpstr>Oferta</vt:lpstr>
      <vt:lpstr>Tabela_elementów_scalonych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Bednarek Agata</cp:lastModifiedBy>
  <dcterms:created xsi:type="dcterms:W3CDTF">2024-05-07T15:30:09Z</dcterms:created>
  <dcterms:modified xsi:type="dcterms:W3CDTF">2024-05-21T12:31:54Z</dcterms:modified>
</cp:coreProperties>
</file>